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3215" windowHeight="7620"/>
  </bookViews>
  <sheets>
    <sheet name="ПФХД табл2" sheetId="1" r:id="rId1"/>
  </sheets>
  <calcPr calcId="145621"/>
</workbook>
</file>

<file path=xl/calcChain.xml><?xml version="1.0" encoding="utf-8"?>
<calcChain xmlns="http://schemas.openxmlformats.org/spreadsheetml/2006/main">
  <c r="D56" i="1" l="1"/>
  <c r="E47" i="1"/>
  <c r="F47" i="1"/>
  <c r="F25" i="1" s="1"/>
  <c r="F20" i="1" s="1"/>
  <c r="G47" i="1"/>
  <c r="H47" i="1"/>
  <c r="J47" i="1"/>
  <c r="J25" i="1" s="1"/>
  <c r="J16" i="1" s="1"/>
  <c r="J15" i="1" s="1"/>
  <c r="J9" i="1" s="1"/>
  <c r="K47" i="1"/>
  <c r="L47" i="1"/>
  <c r="M47" i="1"/>
  <c r="O47" i="1"/>
  <c r="O25" i="1" s="1"/>
  <c r="O16" i="1" s="1"/>
  <c r="O15" i="1" s="1"/>
  <c r="O9" i="1" s="1"/>
  <c r="P47" i="1"/>
  <c r="Q47" i="1"/>
  <c r="Q25" i="1" s="1"/>
  <c r="R47" i="1"/>
  <c r="O26" i="1"/>
  <c r="J26" i="1"/>
  <c r="E26" i="1"/>
  <c r="G25" i="1"/>
  <c r="G17" i="1" s="1"/>
  <c r="G15" i="1" s="1"/>
  <c r="H25" i="1"/>
  <c r="K25" i="1"/>
  <c r="L25" i="1"/>
  <c r="M25" i="1"/>
  <c r="P25" i="1"/>
  <c r="R25" i="1"/>
  <c r="D65" i="1"/>
  <c r="H15" i="1"/>
  <c r="H9" i="1" s="1"/>
  <c r="K15" i="1"/>
  <c r="L15" i="1"/>
  <c r="L9" i="1" s="1"/>
  <c r="M15" i="1"/>
  <c r="M9" i="1" s="1"/>
  <c r="P15" i="1"/>
  <c r="Q15" i="1"/>
  <c r="Q9" i="1" s="1"/>
  <c r="R15" i="1"/>
  <c r="R9" i="1" s="1"/>
  <c r="K9" i="1"/>
  <c r="P9" i="1"/>
  <c r="D47" i="1"/>
  <c r="F15" i="1" l="1"/>
  <c r="F9" i="1" s="1"/>
  <c r="I25" i="1"/>
  <c r="N47" i="1"/>
  <c r="I47" i="1"/>
  <c r="N15" i="1"/>
  <c r="N25" i="1"/>
  <c r="E25" i="1"/>
  <c r="E16" i="1" s="1"/>
  <c r="N9" i="1"/>
  <c r="I15" i="1"/>
  <c r="I9" i="1"/>
  <c r="G9" i="1"/>
  <c r="D25" i="1" l="1"/>
  <c r="E15" i="1"/>
  <c r="E9" i="1" l="1"/>
  <c r="D9" i="1" s="1"/>
  <c r="D15" i="1"/>
</calcChain>
</file>

<file path=xl/sharedStrings.xml><?xml version="1.0" encoding="utf-8"?>
<sst xmlns="http://schemas.openxmlformats.org/spreadsheetml/2006/main" count="108" uniqueCount="78">
  <si>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</si>
  <si>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</si>
  <si>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</si>
  <si>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</si>
  <si>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Плановый период 2020 год</t>
  </si>
  <si>
    <t>ВСЕГО:</t>
  </si>
  <si>
    <t>субсидия на финансовое обеспечение выполнения муниципального задания</t>
  </si>
  <si>
    <t>субсидии на иные цели</t>
  </si>
  <si>
    <t>поступления от оказания услуг (выполнения работ на платной основе) и от иной приносящей доход деятельности</t>
  </si>
  <si>
    <t>Всего</t>
  </si>
  <si>
    <t>из них гранты</t>
  </si>
  <si>
    <t>Поступления доходов, всего:</t>
  </si>
  <si>
    <t>X</t>
  </si>
  <si>
    <t>в том числе:</t>
  </si>
  <si>
    <t>1. Доходы от собственности</t>
  </si>
  <si>
    <t>от реализации имущества</t>
  </si>
  <si>
    <t>от сдачи в аренду</t>
  </si>
  <si>
    <t>...</t>
  </si>
  <si>
    <t>2. Доходы от оказания услуг:</t>
  </si>
  <si>
    <t>субсидия учредителя на финансовое обеспечение выполнения муниципального задания</t>
  </si>
  <si>
    <t>плата граждан за оказанные им в рамках исполнения муниципального задания услуги</t>
  </si>
  <si>
    <t>иные услуги на платной основе</t>
  </si>
  <si>
    <t>5. Иные субсидии, предоставленные из бюджета, в том числе:</t>
  </si>
  <si>
    <t>6. Прочие доходы</t>
  </si>
  <si>
    <t>8. Возврат в бюджет остатков неиспользованных средств предыдущих периодов в течение финансового года</t>
  </si>
  <si>
    <t>Выплаты, всего</t>
  </si>
  <si>
    <t>в том числе на:</t>
  </si>
  <si>
    <t>выплаты персоналу всего:</t>
  </si>
  <si>
    <t>оплата труда</t>
  </si>
  <si>
    <t>иные выплаты персоналу,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</si>
  <si>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</si>
  <si>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</si>
  <si>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пособия по социальной помощи населению</t>
  </si>
  <si>
    <t>иные выплаты населению</t>
  </si>
  <si>
    <t>уплату налогов, сборов и иных платежей,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</si>
  <si>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</si>
  <si>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</si>
  <si>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</si>
  <si>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</si>
  <si>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</si>
  <si>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(муниципальныхорганов), органов местного самоуправления либо должностных лиц этих органов, а также в результате деятельности учреждений</t>
  </si>
  <si>
    <t>расходы на закупку товаров, работ, услуг, всего:</t>
  </si>
  <si>
    <t>в целях капитального ремонта муниципального имущества, всего:</t>
  </si>
  <si>
    <t>работы, услуги по содержанию имущества</t>
  </si>
  <si>
    <t>261.1</t>
  </si>
  <si>
    <t>прочие работы, услуги</t>
  </si>
  <si>
    <t>261.2</t>
  </si>
  <si>
    <t>прочая закупка товаров работ, услуг для муниципальных нужд, всего:</t>
  </si>
  <si>
    <t>услуги связи</t>
  </si>
  <si>
    <t>262.1</t>
  </si>
  <si>
    <t>транспортные услуги</t>
  </si>
  <si>
    <t>262.2</t>
  </si>
  <si>
    <t>коммунальные услуги</t>
  </si>
  <si>
    <t>262.3</t>
  </si>
  <si>
    <t>арендная плата за пользование имуществом</t>
  </si>
  <si>
    <t>262.4</t>
  </si>
  <si>
    <t>262.5</t>
  </si>
  <si>
    <t>262.6</t>
  </si>
  <si>
    <t>прочие расходы</t>
  </si>
  <si>
    <t>262.7</t>
  </si>
  <si>
    <t>увеличение стоимости основных средств</t>
  </si>
  <si>
    <t>262.8</t>
  </si>
  <si>
    <t>увеличение стоимости материальных запасов</t>
  </si>
  <si>
    <t>262.9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</si>
  <si>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</si>
  <si>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</si>
  <si>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</si>
  <si>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</si>
  <si>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</si>
  <si>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</si>
  <si>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планируемого года</t>
  </si>
  <si>
    <t>Остаток средств на конец планируемого года</t>
  </si>
  <si>
    <t>Показатели</t>
  </si>
  <si>
    <t>по поступлениям и выплатам учреждения</t>
  </si>
  <si>
    <t>МБДОУ "Детский сад с. Претория"</t>
  </si>
  <si>
    <t>на «01» января  2019 г. и на плановый период 2020 и 2021 годов</t>
  </si>
  <si>
    <t>Текущий 2019 год</t>
  </si>
  <si>
    <t>Плановый период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</si>
</sst>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2" xfId="0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topLeftCell="A43" zoomScaleSheetLayoutView="100" workbookViewId="0">
      <selection activeCell="N63" sqref="N63"/>
    </sheetView>
  </sheetViews>
  <sheetFormatPr defaultRowHeight="15" x14ac:dyDescent="0.25"/>
  <cols>
    <col min="1" max="1" width="16" customWidth="1"/>
    <col min="2" max="2" width="6" customWidth="1"/>
    <col min="3" max="3" width="6.42578125" customWidth="1"/>
    <col min="4" max="5" width="11" customWidth="1"/>
    <col min="6" max="6" width="9.28515625" bestFit="1" customWidth="1"/>
    <col min="7" max="7" width="10.140625" customWidth="1"/>
    <col min="8" max="8" width="6.42578125" customWidth="1"/>
    <col min="9" max="10" width="9.85546875" bestFit="1" customWidth="1"/>
    <col min="11" max="11" width="8.140625" customWidth="1"/>
    <col min="12" max="12" width="9.28515625" customWidth="1"/>
    <col min="13" max="13" width="7.7109375" customWidth="1"/>
    <col min="14" max="14" width="9.85546875" customWidth="1"/>
    <col min="15" max="15" width="9.85546875" bestFit="1" customWidth="1"/>
    <col min="16" max="16" width="8" customWidth="1"/>
    <col min="17" max="17" width="9" customWidth="1"/>
    <col min="18" max="18" width="7.42578125" customWidth="1"/>
  </cols>
  <sheetData>
    <row r="1" spans="1:18" ht="18.75" x14ac:dyDescent="0.3">
      <c r="E1" s="14" t="s">
        <v>72</v>
      </c>
      <c r="G1" s="14"/>
    </row>
    <row r="2" spans="1:18" ht="18.75" x14ac:dyDescent="0.3">
      <c r="E2" s="14" t="s">
        <v>73</v>
      </c>
    </row>
    <row r="3" spans="1:18" ht="18.75" x14ac:dyDescent="0.3">
      <c r="E3" s="14" t="s">
        <v>75</v>
      </c>
    </row>
    <row r="4" spans="1:18" ht="19.5" thickBot="1" x14ac:dyDescent="0.35">
      <c r="B4" t="s">
        <v>74</v>
      </c>
      <c r="E4" s="14"/>
    </row>
    <row r="5" spans="1:18" ht="93" customHeight="1" thickBot="1" x14ac:dyDescent="0.3">
      <c r="A5" s="15" t="s">
        <v>0</v>
      </c>
      <c r="B5" s="1" t="s">
        <v>1</v>
      </c>
      <c r="C5" s="15" t="s">
        <v>3</v>
      </c>
      <c r="D5" s="18" t="s">
        <v>76</v>
      </c>
      <c r="E5" s="19"/>
      <c r="F5" s="19"/>
      <c r="G5" s="19"/>
      <c r="H5" s="20"/>
      <c r="I5" s="18" t="s">
        <v>4</v>
      </c>
      <c r="J5" s="19"/>
      <c r="K5" s="19"/>
      <c r="L5" s="19"/>
      <c r="M5" s="20"/>
      <c r="N5" s="18" t="s">
        <v>77</v>
      </c>
      <c r="O5" s="19"/>
      <c r="P5" s="19"/>
      <c r="Q5" s="19"/>
      <c r="R5" s="20"/>
    </row>
    <row r="6" spans="1:18" ht="156.75" customHeight="1" thickBot="1" x14ac:dyDescent="0.3">
      <c r="A6" s="17"/>
      <c r="B6" s="2" t="s">
        <v>2</v>
      </c>
      <c r="C6" s="17"/>
      <c r="D6" s="15" t="s">
        <v>5</v>
      </c>
      <c r="E6" s="15" t="s">
        <v>6</v>
      </c>
      <c r="F6" s="15" t="s">
        <v>7</v>
      </c>
      <c r="G6" s="18" t="s">
        <v>8</v>
      </c>
      <c r="H6" s="20"/>
      <c r="I6" s="15" t="s">
        <v>5</v>
      </c>
      <c r="J6" s="15" t="s">
        <v>6</v>
      </c>
      <c r="K6" s="15" t="s">
        <v>7</v>
      </c>
      <c r="L6" s="18" t="s">
        <v>8</v>
      </c>
      <c r="M6" s="20"/>
      <c r="N6" s="15" t="s">
        <v>5</v>
      </c>
      <c r="O6" s="15" t="s">
        <v>6</v>
      </c>
      <c r="P6" s="15" t="s">
        <v>7</v>
      </c>
      <c r="Q6" s="18" t="s">
        <v>8</v>
      </c>
      <c r="R6" s="20"/>
    </row>
    <row r="7" spans="1:18" ht="63.75" thickBot="1" x14ac:dyDescent="0.3">
      <c r="A7" s="16"/>
      <c r="B7" s="3"/>
      <c r="C7" s="16"/>
      <c r="D7" s="16"/>
      <c r="E7" s="16"/>
      <c r="F7" s="16"/>
      <c r="G7" s="7" t="s">
        <v>9</v>
      </c>
      <c r="H7" s="7" t="s">
        <v>10</v>
      </c>
      <c r="I7" s="16"/>
      <c r="J7" s="16"/>
      <c r="K7" s="16"/>
      <c r="L7" s="7" t="s">
        <v>9</v>
      </c>
      <c r="M7" s="7" t="s">
        <v>10</v>
      </c>
      <c r="N7" s="16"/>
      <c r="O7" s="16"/>
      <c r="P7" s="16"/>
      <c r="Q7" s="7" t="s">
        <v>9</v>
      </c>
      <c r="R7" s="7" t="s">
        <v>10</v>
      </c>
    </row>
    <row r="8" spans="1:18" ht="16.5" thickBot="1" x14ac:dyDescent="0.3">
      <c r="A8" s="8">
        <v>1</v>
      </c>
      <c r="B8" s="7">
        <v>2</v>
      </c>
      <c r="C8" s="7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32.25" thickBot="1" x14ac:dyDescent="0.3">
      <c r="A9" s="9" t="s">
        <v>11</v>
      </c>
      <c r="B9" s="10">
        <v>100</v>
      </c>
      <c r="C9" s="4" t="s">
        <v>12</v>
      </c>
      <c r="D9" s="13">
        <f>E9+F9+G9</f>
        <v>4950870</v>
      </c>
      <c r="E9" s="13">
        <f>E11+E15+E20+E22+E24</f>
        <v>4600870</v>
      </c>
      <c r="F9" s="13">
        <f>F15</f>
        <v>0</v>
      </c>
      <c r="G9" s="13">
        <f t="shared" ref="G9:R9" si="0">G11+G15+G20+G22+G24</f>
        <v>350000</v>
      </c>
      <c r="H9" s="13">
        <f t="shared" si="0"/>
        <v>0</v>
      </c>
      <c r="I9" s="13">
        <f>SUM(J9:M9)</f>
        <v>4189340</v>
      </c>
      <c r="J9" s="13">
        <f t="shared" si="0"/>
        <v>4189340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>SUM(O9:R9)</f>
        <v>4189340</v>
      </c>
      <c r="O9" s="13">
        <f t="shared" si="0"/>
        <v>4189340</v>
      </c>
      <c r="P9" s="13">
        <f t="shared" si="0"/>
        <v>0</v>
      </c>
      <c r="Q9" s="13">
        <f t="shared" si="0"/>
        <v>0</v>
      </c>
      <c r="R9" s="13">
        <f t="shared" si="0"/>
        <v>0</v>
      </c>
    </row>
    <row r="10" spans="1:18" ht="15.75" x14ac:dyDescent="0.25">
      <c r="A10" s="11" t="s">
        <v>13</v>
      </c>
      <c r="B10" s="5">
        <v>110</v>
      </c>
      <c r="C10" s="12">
        <v>120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31.5" x14ac:dyDescent="0.25">
      <c r="A11" s="11" t="s">
        <v>14</v>
      </c>
      <c r="B11" s="5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2.25" thickBot="1" x14ac:dyDescent="0.3">
      <c r="A12" s="8" t="s">
        <v>15</v>
      </c>
      <c r="B12" s="7">
        <v>111</v>
      </c>
      <c r="C12" s="6">
        <v>120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32.25" thickBot="1" x14ac:dyDescent="0.3">
      <c r="A13" s="8" t="s">
        <v>16</v>
      </c>
      <c r="B13" s="7">
        <v>112</v>
      </c>
      <c r="C13" s="6">
        <v>120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6.5" thickBot="1" x14ac:dyDescent="0.3">
      <c r="A14" s="7" t="s">
        <v>17</v>
      </c>
      <c r="B14" s="7" t="s">
        <v>17</v>
      </c>
      <c r="C14" s="6">
        <v>120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2.25" thickBot="1" x14ac:dyDescent="0.3">
      <c r="A15" s="8" t="s">
        <v>18</v>
      </c>
      <c r="B15" s="7">
        <v>120</v>
      </c>
      <c r="C15" s="6">
        <v>130</v>
      </c>
      <c r="D15" s="13">
        <f>SUM(E15:H15)</f>
        <v>4950870</v>
      </c>
      <c r="E15" s="13">
        <f>E16+E17</f>
        <v>4600870</v>
      </c>
      <c r="F15" s="13">
        <f>F20</f>
        <v>0</v>
      </c>
      <c r="G15" s="13">
        <f t="shared" ref="G15:R15" si="1">G16+G17</f>
        <v>350000</v>
      </c>
      <c r="H15" s="13">
        <f t="shared" si="1"/>
        <v>0</v>
      </c>
      <c r="I15" s="13">
        <f>SUM(J15:M15)</f>
        <v>4189340</v>
      </c>
      <c r="J15" s="13">
        <f t="shared" si="1"/>
        <v>4189340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>SUM(O15:R15)</f>
        <v>4189340</v>
      </c>
      <c r="O15" s="13">
        <f t="shared" si="1"/>
        <v>4189340</v>
      </c>
      <c r="P15" s="13">
        <f t="shared" si="1"/>
        <v>0</v>
      </c>
      <c r="Q15" s="13">
        <f t="shared" si="1"/>
        <v>0</v>
      </c>
      <c r="R15" s="13">
        <f t="shared" si="1"/>
        <v>0</v>
      </c>
    </row>
    <row r="16" spans="1:18" ht="111" thickBot="1" x14ac:dyDescent="0.3">
      <c r="A16" s="8" t="s">
        <v>19</v>
      </c>
      <c r="B16" s="7">
        <v>121</v>
      </c>
      <c r="C16" s="6">
        <v>130</v>
      </c>
      <c r="D16" s="13"/>
      <c r="E16" s="13">
        <f>E25</f>
        <v>4600870</v>
      </c>
      <c r="F16" s="13"/>
      <c r="G16" s="13"/>
      <c r="H16" s="13"/>
      <c r="I16" s="13"/>
      <c r="J16" s="13">
        <f>J25</f>
        <v>4189340</v>
      </c>
      <c r="K16" s="13"/>
      <c r="L16" s="13"/>
      <c r="M16" s="13"/>
      <c r="N16" s="13"/>
      <c r="O16" s="13">
        <f>O25</f>
        <v>4189340</v>
      </c>
      <c r="P16" s="13"/>
      <c r="Q16" s="13"/>
      <c r="R16" s="13"/>
    </row>
    <row r="17" spans="1:18" ht="111" thickBot="1" x14ac:dyDescent="0.3">
      <c r="A17" s="8" t="s">
        <v>20</v>
      </c>
      <c r="B17" s="7">
        <v>122</v>
      </c>
      <c r="C17" s="6">
        <v>130</v>
      </c>
      <c r="D17" s="13"/>
      <c r="E17" s="13"/>
      <c r="F17" s="13"/>
      <c r="G17" s="13">
        <f>G25</f>
        <v>350000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48" thickBot="1" x14ac:dyDescent="0.3">
      <c r="A18" s="8" t="s">
        <v>21</v>
      </c>
      <c r="B18" s="7">
        <v>123</v>
      </c>
      <c r="C18" s="6">
        <v>130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6.5" thickBot="1" x14ac:dyDescent="0.3">
      <c r="A19" s="8" t="s">
        <v>17</v>
      </c>
      <c r="B19" s="7" t="s">
        <v>17</v>
      </c>
      <c r="C19" s="6">
        <v>130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95.25" thickBot="1" x14ac:dyDescent="0.3">
      <c r="A20" s="8" t="s">
        <v>22</v>
      </c>
      <c r="B20" s="7">
        <v>150</v>
      </c>
      <c r="C20" s="6">
        <v>180</v>
      </c>
      <c r="D20" s="13"/>
      <c r="E20" s="13"/>
      <c r="F20" s="13">
        <f>F25</f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6.5" thickBot="1" x14ac:dyDescent="0.3">
      <c r="A21" s="8" t="s">
        <v>17</v>
      </c>
      <c r="B21" s="7" t="s">
        <v>17</v>
      </c>
      <c r="C21" s="6">
        <v>180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32.25" thickBot="1" x14ac:dyDescent="0.3">
      <c r="A22" s="8" t="s">
        <v>23</v>
      </c>
      <c r="B22" s="7">
        <v>160</v>
      </c>
      <c r="C22" s="6">
        <v>180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6.5" thickBot="1" x14ac:dyDescent="0.3">
      <c r="A23" s="8"/>
      <c r="B23" s="7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8.25" thickBot="1" x14ac:dyDescent="0.3">
      <c r="A24" s="8" t="s">
        <v>24</v>
      </c>
      <c r="B24" s="7">
        <v>190</v>
      </c>
      <c r="C24" s="6" t="s">
        <v>12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32.25" thickBot="1" x14ac:dyDescent="0.3">
      <c r="A25" s="8" t="s">
        <v>25</v>
      </c>
      <c r="B25" s="7">
        <v>200</v>
      </c>
      <c r="C25" s="6" t="s">
        <v>12</v>
      </c>
      <c r="D25" s="13">
        <f>SUM(E25:H25)</f>
        <v>4950870</v>
      </c>
      <c r="E25" s="13">
        <f>E28+E30+E29+E47</f>
        <v>4600870</v>
      </c>
      <c r="F25" s="13">
        <f>F28+F30+F29+F47+F41</f>
        <v>0</v>
      </c>
      <c r="G25" s="13">
        <f t="shared" ref="G25:R25" si="2">G28+G30+G29+G47</f>
        <v>350000</v>
      </c>
      <c r="H25" s="13">
        <f t="shared" si="2"/>
        <v>0</v>
      </c>
      <c r="I25" s="13">
        <f>SUM(J25:M25)</f>
        <v>4189340</v>
      </c>
      <c r="J25" s="13">
        <f t="shared" si="2"/>
        <v>4189340</v>
      </c>
      <c r="K25" s="13">
        <f t="shared" si="2"/>
        <v>0</v>
      </c>
      <c r="L25" s="13">
        <f t="shared" si="2"/>
        <v>0</v>
      </c>
      <c r="M25" s="13">
        <f t="shared" si="2"/>
        <v>0</v>
      </c>
      <c r="N25" s="13">
        <f>SUM(O25:R25)</f>
        <v>4189340</v>
      </c>
      <c r="O25" s="13">
        <f t="shared" si="2"/>
        <v>4189340</v>
      </c>
      <c r="P25" s="13">
        <f t="shared" si="2"/>
        <v>0</v>
      </c>
      <c r="Q25" s="13">
        <f t="shared" si="2"/>
        <v>0</v>
      </c>
      <c r="R25" s="13">
        <f t="shared" si="2"/>
        <v>0</v>
      </c>
    </row>
    <row r="26" spans="1:18" ht="15.75" x14ac:dyDescent="0.25">
      <c r="A26" s="11" t="s">
        <v>26</v>
      </c>
      <c r="B26" s="5">
        <v>210</v>
      </c>
      <c r="C26" s="12">
        <v>110</v>
      </c>
      <c r="D26" s="13"/>
      <c r="E26" s="13">
        <f>SUM(E28:E30)</f>
        <v>4026580</v>
      </c>
      <c r="F26" s="13"/>
      <c r="G26" s="13"/>
      <c r="H26" s="13"/>
      <c r="I26" s="13"/>
      <c r="J26" s="13">
        <f>SUM(J28:J30)</f>
        <v>4026650</v>
      </c>
      <c r="K26" s="13"/>
      <c r="L26" s="13"/>
      <c r="M26" s="13"/>
      <c r="N26" s="13"/>
      <c r="O26" s="13">
        <f>SUM(O28:O30)</f>
        <v>4026650</v>
      </c>
      <c r="P26" s="13"/>
      <c r="Q26" s="13"/>
      <c r="R26" s="13"/>
    </row>
    <row r="27" spans="1:18" ht="47.25" x14ac:dyDescent="0.25">
      <c r="A27" s="11" t="s">
        <v>27</v>
      </c>
      <c r="B27" s="5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6.5" thickBot="1" x14ac:dyDescent="0.3">
      <c r="A28" s="8" t="s">
        <v>28</v>
      </c>
      <c r="B28" s="7">
        <v>211</v>
      </c>
      <c r="C28" s="6">
        <v>111</v>
      </c>
      <c r="D28" s="13"/>
      <c r="E28" s="13">
        <v>3088095</v>
      </c>
      <c r="F28" s="13"/>
      <c r="G28" s="13"/>
      <c r="H28" s="13"/>
      <c r="I28" s="13"/>
      <c r="J28" s="13">
        <v>3088115</v>
      </c>
      <c r="K28" s="13"/>
      <c r="L28" s="13"/>
      <c r="M28" s="13"/>
      <c r="N28" s="13"/>
      <c r="O28" s="13">
        <v>3088115</v>
      </c>
      <c r="P28" s="13"/>
      <c r="Q28" s="13"/>
      <c r="R28" s="13"/>
    </row>
    <row r="29" spans="1:18" ht="79.5" thickBot="1" x14ac:dyDescent="0.3">
      <c r="A29" s="8" t="s">
        <v>29</v>
      </c>
      <c r="B29" s="7">
        <v>212</v>
      </c>
      <c r="C29" s="6">
        <v>112</v>
      </c>
      <c r="D29" s="13"/>
      <c r="E29" s="13">
        <v>6000</v>
      </c>
      <c r="F29" s="13"/>
      <c r="G29" s="13"/>
      <c r="H29" s="13"/>
      <c r="I29" s="13"/>
      <c r="J29" s="13">
        <v>6000</v>
      </c>
      <c r="K29" s="13"/>
      <c r="L29" s="13"/>
      <c r="M29" s="13"/>
      <c r="N29" s="13"/>
      <c r="O29" s="13">
        <v>6000</v>
      </c>
      <c r="P29" s="13"/>
      <c r="Q29" s="13"/>
      <c r="R29" s="13"/>
    </row>
    <row r="30" spans="1:18" ht="48" thickBot="1" x14ac:dyDescent="0.3">
      <c r="A30" s="8" t="s">
        <v>30</v>
      </c>
      <c r="B30" s="7">
        <v>213</v>
      </c>
      <c r="C30" s="6">
        <v>119</v>
      </c>
      <c r="D30" s="13"/>
      <c r="E30" s="13">
        <v>932485</v>
      </c>
      <c r="F30" s="13"/>
      <c r="G30" s="13"/>
      <c r="H30" s="13"/>
      <c r="I30" s="13"/>
      <c r="J30" s="13">
        <v>932535</v>
      </c>
      <c r="K30" s="13"/>
      <c r="L30" s="13"/>
      <c r="M30" s="13"/>
      <c r="N30" s="13"/>
      <c r="O30" s="13">
        <v>932535</v>
      </c>
      <c r="P30" s="13"/>
      <c r="Q30" s="13"/>
      <c r="R30" s="13"/>
    </row>
    <row r="31" spans="1:18" ht="63.75" thickBot="1" x14ac:dyDescent="0.3">
      <c r="A31" s="8" t="s">
        <v>31</v>
      </c>
      <c r="B31" s="7">
        <v>220</v>
      </c>
      <c r="C31" s="6" t="s">
        <v>12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63.75" thickBot="1" x14ac:dyDescent="0.3">
      <c r="A32" s="8" t="s">
        <v>32</v>
      </c>
      <c r="B32" s="7">
        <v>221</v>
      </c>
      <c r="C32" s="6">
        <v>321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2.25" thickBot="1" x14ac:dyDescent="0.3">
      <c r="A33" s="8" t="s">
        <v>33</v>
      </c>
      <c r="B33" s="7">
        <v>222</v>
      </c>
      <c r="C33" s="6">
        <v>360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6.5" thickBot="1" x14ac:dyDescent="0.3">
      <c r="A34" s="8" t="s">
        <v>17</v>
      </c>
      <c r="B34" s="7"/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79.5" thickBot="1" x14ac:dyDescent="0.3">
      <c r="A35" s="8" t="s">
        <v>34</v>
      </c>
      <c r="B35" s="7">
        <v>230</v>
      </c>
      <c r="C35" s="6">
        <v>850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79.5" thickBot="1" x14ac:dyDescent="0.3">
      <c r="A36" s="8" t="s">
        <v>35</v>
      </c>
      <c r="B36" s="7">
        <v>231</v>
      </c>
      <c r="C36" s="6">
        <v>851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48" thickBot="1" x14ac:dyDescent="0.3">
      <c r="A37" s="8" t="s">
        <v>36</v>
      </c>
      <c r="B37" s="7">
        <v>232</v>
      </c>
      <c r="C37" s="6">
        <v>852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2.25" thickBot="1" x14ac:dyDescent="0.3">
      <c r="A38" s="8" t="s">
        <v>37</v>
      </c>
      <c r="B38" s="7">
        <v>233</v>
      </c>
      <c r="C38" s="6">
        <v>853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48" thickBot="1" x14ac:dyDescent="0.3">
      <c r="A39" s="8" t="s">
        <v>38</v>
      </c>
      <c r="B39" s="7">
        <v>240</v>
      </c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11" thickBot="1" x14ac:dyDescent="0.3">
      <c r="A40" s="8" t="s">
        <v>39</v>
      </c>
      <c r="B40" s="7">
        <v>250</v>
      </c>
      <c r="C40" s="6" t="s">
        <v>12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409.6" thickBot="1" x14ac:dyDescent="0.3">
      <c r="A41" s="8" t="s">
        <v>40</v>
      </c>
      <c r="B41" s="7">
        <v>251</v>
      </c>
      <c r="C41" s="6">
        <v>831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6.5" thickBot="1" x14ac:dyDescent="0.3">
      <c r="A42" s="8" t="s">
        <v>17</v>
      </c>
      <c r="B42" s="7" t="s">
        <v>17</v>
      </c>
      <c r="C42" s="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63.75" thickBot="1" x14ac:dyDescent="0.3">
      <c r="A43" s="8" t="s">
        <v>41</v>
      </c>
      <c r="B43" s="7">
        <v>260</v>
      </c>
      <c r="C43" s="6">
        <v>240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95.25" thickBot="1" x14ac:dyDescent="0.3">
      <c r="A44" s="8" t="s">
        <v>42</v>
      </c>
      <c r="B44" s="7">
        <v>261</v>
      </c>
      <c r="C44" s="6">
        <v>243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63.75" thickBot="1" x14ac:dyDescent="0.3">
      <c r="A45" s="8" t="s">
        <v>43</v>
      </c>
      <c r="B45" s="7" t="s">
        <v>44</v>
      </c>
      <c r="C45" s="6">
        <v>243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32.25" thickBot="1" x14ac:dyDescent="0.3">
      <c r="A46" s="8" t="s">
        <v>45</v>
      </c>
      <c r="B46" s="7" t="s">
        <v>46</v>
      </c>
      <c r="C46" s="6">
        <v>243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79.5" thickBot="1" x14ac:dyDescent="0.3">
      <c r="A47" s="8" t="s">
        <v>47</v>
      </c>
      <c r="B47" s="7">
        <v>262</v>
      </c>
      <c r="C47" s="6">
        <v>244</v>
      </c>
      <c r="D47" s="13">
        <f>SUM(E47:H47)</f>
        <v>924290</v>
      </c>
      <c r="E47" s="13">
        <f>E48+E49+E50+E51+E52+E53+E54+E55+E56</f>
        <v>574290</v>
      </c>
      <c r="F47" s="13">
        <f t="shared" ref="F47:R47" si="3">F48+F49+F50+F51+F52+F53+F54+F55+F56</f>
        <v>0</v>
      </c>
      <c r="G47" s="13">
        <f t="shared" si="3"/>
        <v>350000</v>
      </c>
      <c r="H47" s="13">
        <f t="shared" si="3"/>
        <v>0</v>
      </c>
      <c r="I47" s="13">
        <f>SUM(J47:M47)</f>
        <v>162690</v>
      </c>
      <c r="J47" s="13">
        <f t="shared" si="3"/>
        <v>162690</v>
      </c>
      <c r="K47" s="13">
        <f t="shared" si="3"/>
        <v>0</v>
      </c>
      <c r="L47" s="13">
        <f t="shared" si="3"/>
        <v>0</v>
      </c>
      <c r="M47" s="13">
        <f t="shared" si="3"/>
        <v>0</v>
      </c>
      <c r="N47" s="13">
        <f>SUM(O47:R47)</f>
        <v>162690</v>
      </c>
      <c r="O47" s="13">
        <f t="shared" si="3"/>
        <v>162690</v>
      </c>
      <c r="P47" s="13">
        <f t="shared" si="3"/>
        <v>0</v>
      </c>
      <c r="Q47" s="13">
        <f t="shared" si="3"/>
        <v>0</v>
      </c>
      <c r="R47" s="13">
        <f t="shared" si="3"/>
        <v>0</v>
      </c>
    </row>
    <row r="48" spans="1:18" ht="32.25" thickBot="1" x14ac:dyDescent="0.3">
      <c r="A48" s="8" t="s">
        <v>48</v>
      </c>
      <c r="B48" s="7" t="s">
        <v>49</v>
      </c>
      <c r="C48" s="6">
        <v>244</v>
      </c>
      <c r="D48" s="13"/>
      <c r="E48" s="13">
        <v>14000</v>
      </c>
      <c r="F48" s="13"/>
      <c r="G48" s="13"/>
      <c r="H48" s="13"/>
      <c r="I48" s="13"/>
      <c r="J48" s="13">
        <v>14000</v>
      </c>
      <c r="K48" s="13"/>
      <c r="L48" s="13"/>
      <c r="M48" s="13"/>
      <c r="N48" s="13"/>
      <c r="O48" s="13">
        <v>14000</v>
      </c>
      <c r="P48" s="13"/>
      <c r="Q48" s="13"/>
      <c r="R48" s="13"/>
    </row>
    <row r="49" spans="1:18" ht="32.25" thickBot="1" x14ac:dyDescent="0.3">
      <c r="A49" s="8" t="s">
        <v>50</v>
      </c>
      <c r="B49" s="7" t="s">
        <v>51</v>
      </c>
      <c r="C49" s="6">
        <v>244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32.25" thickBot="1" x14ac:dyDescent="0.3">
      <c r="A50" s="8" t="s">
        <v>52</v>
      </c>
      <c r="B50" s="7" t="s">
        <v>53</v>
      </c>
      <c r="C50" s="6">
        <v>244</v>
      </c>
      <c r="D50" s="13"/>
      <c r="E50" s="13">
        <v>318000</v>
      </c>
      <c r="F50" s="13"/>
      <c r="G50" s="13"/>
      <c r="H50" s="13"/>
      <c r="I50" s="13"/>
      <c r="J50" s="13">
        <v>122700</v>
      </c>
      <c r="K50" s="13"/>
      <c r="L50" s="13"/>
      <c r="M50" s="13"/>
      <c r="N50" s="13"/>
      <c r="O50" s="13">
        <v>122700</v>
      </c>
      <c r="P50" s="13"/>
      <c r="Q50" s="13"/>
      <c r="R50" s="13"/>
    </row>
    <row r="51" spans="1:18" ht="48" thickBot="1" x14ac:dyDescent="0.3">
      <c r="A51" s="8" t="s">
        <v>54</v>
      </c>
      <c r="B51" s="7" t="s">
        <v>55</v>
      </c>
      <c r="C51" s="6">
        <v>244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63.75" thickBot="1" x14ac:dyDescent="0.3">
      <c r="A52" s="8" t="s">
        <v>43</v>
      </c>
      <c r="B52" s="7" t="s">
        <v>56</v>
      </c>
      <c r="C52" s="6">
        <v>244</v>
      </c>
      <c r="D52" s="13"/>
      <c r="E52" s="13">
        <v>70000</v>
      </c>
      <c r="F52" s="13"/>
      <c r="G52" s="13"/>
      <c r="H52" s="13"/>
      <c r="I52" s="13"/>
      <c r="J52" s="13">
        <v>5000</v>
      </c>
      <c r="K52" s="13"/>
      <c r="L52" s="13"/>
      <c r="M52" s="13"/>
      <c r="N52" s="13"/>
      <c r="O52" s="13">
        <v>5000</v>
      </c>
      <c r="P52" s="13"/>
      <c r="Q52" s="13"/>
      <c r="R52" s="13"/>
    </row>
    <row r="53" spans="1:18" ht="32.25" thickBot="1" x14ac:dyDescent="0.3">
      <c r="A53" s="8" t="s">
        <v>45</v>
      </c>
      <c r="B53" s="7" t="s">
        <v>57</v>
      </c>
      <c r="C53" s="6">
        <v>244</v>
      </c>
      <c r="D53" s="13"/>
      <c r="E53" s="13">
        <v>20990</v>
      </c>
      <c r="F53" s="13"/>
      <c r="G53" s="13"/>
      <c r="H53" s="13"/>
      <c r="I53" s="13"/>
      <c r="J53" s="13">
        <v>20990</v>
      </c>
      <c r="K53" s="13"/>
      <c r="L53" s="13"/>
      <c r="M53" s="13"/>
      <c r="N53" s="13"/>
      <c r="O53" s="13">
        <v>20990</v>
      </c>
      <c r="P53" s="13"/>
      <c r="Q53" s="13"/>
      <c r="R53" s="13"/>
    </row>
    <row r="54" spans="1:18" ht="32.25" thickBot="1" x14ac:dyDescent="0.3">
      <c r="A54" s="8" t="s">
        <v>58</v>
      </c>
      <c r="B54" s="7" t="s">
        <v>59</v>
      </c>
      <c r="C54" s="6">
        <v>244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63.75" thickBot="1" x14ac:dyDescent="0.3">
      <c r="A55" s="8" t="s">
        <v>60</v>
      </c>
      <c r="B55" s="7" t="s">
        <v>61</v>
      </c>
      <c r="C55" s="6">
        <v>244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63.75" thickBot="1" x14ac:dyDescent="0.3">
      <c r="A56" s="8" t="s">
        <v>62</v>
      </c>
      <c r="B56" s="7" t="s">
        <v>63</v>
      </c>
      <c r="C56" s="6">
        <v>244</v>
      </c>
      <c r="D56" s="13">
        <f>E56+G56</f>
        <v>501300</v>
      </c>
      <c r="E56" s="13">
        <v>151300</v>
      </c>
      <c r="F56" s="13"/>
      <c r="G56" s="13">
        <v>350000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6.5" thickBot="1" x14ac:dyDescent="0.3">
      <c r="A57" s="8"/>
      <c r="B57" s="7"/>
      <c r="C57" s="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6.5" thickBot="1" x14ac:dyDescent="0.3">
      <c r="A58" s="8" t="s">
        <v>64</v>
      </c>
      <c r="B58" s="7"/>
      <c r="C58" s="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48" thickBot="1" x14ac:dyDescent="0.3">
      <c r="A59" s="8" t="s">
        <v>65</v>
      </c>
      <c r="B59" s="7">
        <v>310</v>
      </c>
      <c r="C59" s="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32.25" thickBot="1" x14ac:dyDescent="0.3">
      <c r="A60" s="8" t="s">
        <v>66</v>
      </c>
      <c r="B60" s="7">
        <v>320</v>
      </c>
      <c r="C60" s="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48" thickBot="1" x14ac:dyDescent="0.3">
      <c r="A61" s="8" t="s">
        <v>67</v>
      </c>
      <c r="B61" s="7">
        <v>400</v>
      </c>
      <c r="C61" s="6" t="s">
        <v>12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6.5" thickBot="1" x14ac:dyDescent="0.3">
      <c r="A62" s="8" t="s">
        <v>64</v>
      </c>
      <c r="B62" s="7"/>
      <c r="C62" s="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48" thickBot="1" x14ac:dyDescent="0.3">
      <c r="A63" s="8" t="s">
        <v>68</v>
      </c>
      <c r="B63" s="7">
        <v>410</v>
      </c>
      <c r="C63" s="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2.25" thickBot="1" x14ac:dyDescent="0.3">
      <c r="A64" s="8" t="s">
        <v>69</v>
      </c>
      <c r="B64" s="7">
        <v>420</v>
      </c>
      <c r="C64" s="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79.5" thickBot="1" x14ac:dyDescent="0.3">
      <c r="A65" s="8" t="s">
        <v>70</v>
      </c>
      <c r="B65" s="7">
        <v>500</v>
      </c>
      <c r="C65" s="6" t="s">
        <v>12</v>
      </c>
      <c r="D65" s="13">
        <f>SUM(E65:G65)</f>
        <v>40889.269999999997</v>
      </c>
      <c r="E65" s="13">
        <v>40889.269999999997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79.5" thickBot="1" x14ac:dyDescent="0.3">
      <c r="A66" s="8" t="s">
        <v>71</v>
      </c>
      <c r="B66" s="7">
        <v>600</v>
      </c>
      <c r="C66" s="6" t="s">
        <v>12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</sheetData>
  <mergeCells count="17">
    <mergeCell ref="O6:O7"/>
    <mergeCell ref="P6:P7"/>
    <mergeCell ref="A5:A7"/>
    <mergeCell ref="C5:C7"/>
    <mergeCell ref="D5:H5"/>
    <mergeCell ref="I5:M5"/>
    <mergeCell ref="N5:R5"/>
    <mergeCell ref="D6:D7"/>
    <mergeCell ref="E6:E7"/>
    <mergeCell ref="F6:F7"/>
    <mergeCell ref="G6:H6"/>
    <mergeCell ref="I6:I7"/>
    <mergeCell ref="Q6:R6"/>
    <mergeCell ref="J6:J7"/>
    <mergeCell ref="K6:K7"/>
    <mergeCell ref="L6:M6"/>
    <mergeCell ref="N6:N7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 табл2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Anna</cp:lastModifiedBy>
  <cp:lastPrinted>2019-01-23T11:33:37Z</cp:lastPrinted>
  <dcterms:created xsi:type="dcterms:W3CDTF">2018-03-13T03:49:04Z</dcterms:created>
  <dcterms:modified xsi:type="dcterms:W3CDTF">2019-11-21T06:35:33Z</dcterms:modified>
</cp:coreProperties>
</file>